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hompson\OneDrive - Humane Society of the US\Desktop\Rachel Thompson\Mentorship\Group Forms and Docs\Program Docs\2019 Program Docs\Operations\"/>
    </mc:Choice>
  </mc:AlternateContent>
  <xr:revisionPtr revIDLastSave="54" documentId="6_{C0895911-F0A3-47B4-AA4F-C98013BEF3A1}" xr6:coauthVersionLast="43" xr6:coauthVersionMax="43" xr10:uidLastSave="{2B74D75E-B2E1-4E07-8DF7-75E16A21856A}"/>
  <bookViews>
    <workbookView xWindow="-120" yWindow="-120" windowWidth="25440" windowHeight="15390" activeTab="2" xr2:uid="{00000000-000D-0000-FFFF-FFFF00000000}"/>
  </bookViews>
  <sheets>
    <sheet name="Start Up Schedule (2 weeks)" sheetId="7" r:id="rId1"/>
    <sheet name="Schedule" sheetId="1" r:id="rId2"/>
    <sheet name="Schedule Tracking" sheetId="10" r:id="rId3"/>
    <sheet name="Schedule - Transport Week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0" l="1"/>
  <c r="D37" i="10"/>
  <c r="D36" i="10"/>
  <c r="D35" i="10"/>
  <c r="D34" i="10"/>
  <c r="D31" i="10"/>
  <c r="D30" i="10"/>
  <c r="D29" i="10"/>
  <c r="D28" i="10"/>
  <c r="D27" i="10"/>
  <c r="D26" i="10"/>
  <c r="D23" i="10"/>
  <c r="D22" i="10"/>
  <c r="D21" i="10"/>
  <c r="D20" i="10"/>
  <c r="D19" i="10"/>
  <c r="D24" i="10" s="1"/>
  <c r="D18" i="10"/>
  <c r="D15" i="10"/>
  <c r="D14" i="10"/>
  <c r="D13" i="10"/>
  <c r="D12" i="10"/>
  <c r="D11" i="10"/>
  <c r="D10" i="10"/>
  <c r="D7" i="10"/>
  <c r="D6" i="10"/>
  <c r="D5" i="10"/>
  <c r="D4" i="10"/>
  <c r="D3" i="10"/>
  <c r="D2" i="10"/>
  <c r="D16" i="10" l="1"/>
  <c r="D32" i="10"/>
  <c r="D41" i="10"/>
  <c r="D8" i="10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20" i="7"/>
  <c r="D19" i="7"/>
  <c r="D18" i="7"/>
  <c r="D17" i="7"/>
  <c r="D16" i="7"/>
  <c r="D13" i="7"/>
  <c r="D12" i="7"/>
  <c r="D11" i="7"/>
  <c r="D10" i="7"/>
  <c r="D9" i="7"/>
  <c r="D6" i="7"/>
  <c r="D5" i="7"/>
  <c r="D4" i="7"/>
  <c r="D3" i="7"/>
  <c r="D2" i="7"/>
  <c r="G5" i="7" l="1"/>
  <c r="G4" i="7"/>
  <c r="D29" i="7"/>
  <c r="D14" i="7"/>
  <c r="D21" i="7"/>
  <c r="D38" i="7"/>
  <c r="G2" i="7"/>
  <c r="G6" i="7"/>
  <c r="D7" i="7"/>
  <c r="G7" i="7" l="1"/>
  <c r="D2" i="5" l="1"/>
  <c r="D38" i="5"/>
  <c r="D37" i="5"/>
  <c r="D36" i="5"/>
  <c r="D35" i="5"/>
  <c r="D34" i="5"/>
  <c r="D31" i="5"/>
  <c r="D30" i="5"/>
  <c r="G3" i="5" s="1"/>
  <c r="D29" i="5"/>
  <c r="D28" i="5"/>
  <c r="D27" i="5"/>
  <c r="D26" i="5"/>
  <c r="D23" i="5"/>
  <c r="D22" i="5"/>
  <c r="D21" i="5"/>
  <c r="D20" i="5"/>
  <c r="D19" i="5"/>
  <c r="D18" i="5"/>
  <c r="D15" i="5"/>
  <c r="D14" i="5"/>
  <c r="D13" i="5"/>
  <c r="D12" i="5"/>
  <c r="D11" i="5"/>
  <c r="D10" i="5"/>
  <c r="D7" i="5"/>
  <c r="D6" i="5"/>
  <c r="D5" i="5"/>
  <c r="G7" i="5" s="1"/>
  <c r="D4" i="5"/>
  <c r="G4" i="5" s="1"/>
  <c r="D3" i="5"/>
  <c r="D29" i="1"/>
  <c r="D28" i="1"/>
  <c r="D27" i="1"/>
  <c r="D26" i="1"/>
  <c r="G5" i="5" l="1"/>
  <c r="G6" i="5"/>
  <c r="G2" i="5"/>
  <c r="D41" i="5"/>
  <c r="D32" i="5"/>
  <c r="D8" i="5"/>
  <c r="D16" i="5"/>
  <c r="D24" i="5"/>
  <c r="G8" i="5" l="1"/>
  <c r="D12" i="1"/>
  <c r="D38" i="1" l="1"/>
  <c r="D37" i="1"/>
  <c r="D36" i="1"/>
  <c r="D35" i="1"/>
  <c r="D34" i="1"/>
  <c r="D31" i="1"/>
  <c r="D30" i="1"/>
  <c r="D23" i="1"/>
  <c r="D22" i="1"/>
  <c r="D21" i="1"/>
  <c r="D20" i="1"/>
  <c r="D19" i="1"/>
  <c r="D18" i="1"/>
  <c r="D15" i="1"/>
  <c r="D14" i="1"/>
  <c r="D13" i="1"/>
  <c r="D11" i="1"/>
  <c r="D10" i="1"/>
  <c r="D2" i="1"/>
  <c r="D7" i="1"/>
  <c r="D6" i="1"/>
  <c r="D5" i="1"/>
  <c r="D4" i="1"/>
  <c r="D3" i="1"/>
  <c r="G4" i="1" s="1"/>
  <c r="G5" i="1" l="1"/>
  <c r="G6" i="1"/>
  <c r="D41" i="1"/>
  <c r="D24" i="1"/>
  <c r="G2" i="1"/>
  <c r="D16" i="1"/>
  <c r="D32" i="1"/>
  <c r="G3" i="1"/>
  <c r="D8" i="1"/>
  <c r="G7" i="1" l="1"/>
</calcChain>
</file>

<file path=xl/sharedStrings.xml><?xml version="1.0" encoding="utf-8"?>
<sst xmlns="http://schemas.openxmlformats.org/spreadsheetml/2006/main" count="178" uniqueCount="35">
  <si>
    <t>Database from morning calls</t>
  </si>
  <si>
    <t>Lunch</t>
  </si>
  <si>
    <t>Reactive Outreach - dropping off supplies, checking on pets, etc.</t>
  </si>
  <si>
    <t>Data entry for Proactive and Reactive Outreach</t>
  </si>
  <si>
    <t>PFL admin, restocking/ordering, budget, outreach kit/supplies, e-mails</t>
  </si>
  <si>
    <t>Wed</t>
  </si>
  <si>
    <t>Tues</t>
  </si>
  <si>
    <t>Mon</t>
  </si>
  <si>
    <t>Proactive Outreach (knocking on doors, meeting clients, locking the block)</t>
  </si>
  <si>
    <t>Thurs</t>
  </si>
  <si>
    <t>Fri</t>
  </si>
  <si>
    <t>Reactive calls/texts/plan outreach route</t>
  </si>
  <si>
    <t>Pick up pets for S/N (8-10 pets)</t>
  </si>
  <si>
    <t>Return reactive calls</t>
  </si>
  <si>
    <t>Return reactive calls/texts</t>
  </si>
  <si>
    <t>Proactive Outreach</t>
  </si>
  <si>
    <t>Reactive Outreach</t>
  </si>
  <si>
    <t>Admin</t>
  </si>
  <si>
    <t>Hours</t>
  </si>
  <si>
    <t>Other</t>
  </si>
  <si>
    <t>Drop off pets after S/N (8-10 pets)</t>
  </si>
  <si>
    <t>Minimum of 10  doors and 2 clients for one hour of outreach</t>
  </si>
  <si>
    <t>Minimum of 10  calls/touches for one hour of calls</t>
  </si>
  <si>
    <t xml:space="preserve"> </t>
  </si>
  <si>
    <t>Get outreach kit/supplies together, admin work like printing s/n vouchers, admin work, get familiar with the database, etc..  Plan route</t>
  </si>
  <si>
    <t>Submit weekly photo and story to PFL Team</t>
  </si>
  <si>
    <t>Data entry from morning calls (if not much to enter in database start Proactive earlier)</t>
  </si>
  <si>
    <t>DataBase</t>
  </si>
  <si>
    <t>Data entry from morning calls</t>
  </si>
  <si>
    <t>Transport</t>
  </si>
  <si>
    <t>Get outreach kit/supplies together, admin work like printing s/n vouchers, admin work, get familiar with the database, etc.  Plan Route.</t>
  </si>
  <si>
    <t>Data entry for Proactive Outreach</t>
  </si>
  <si>
    <t>Actual</t>
  </si>
  <si>
    <t>TIME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</si>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</sst>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h]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4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20" fontId="5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H41"/>
  <sheetViews>
    <sheetView workbookViewId="0">
      <selection activeCell="F1" sqref="F1"/>
    </sheetView>
  </sheetViews>
  <sheetFormatPr defaultRowHeight="15" x14ac:dyDescent="0.25"/>
  <cols>
    <col min="1" max="1" width="7.140625" style="5" customWidth="1"/>
    <col min="2" max="3" width="9" style="16" customWidth="1"/>
    <col min="4" max="4" width="7" style="1" customWidth="1"/>
    <col min="5" max="5" width="77.42578125" style="2" customWidth="1"/>
    <col min="6" max="6" width="10.85546875" style="29" customWidth="1"/>
    <col min="7" max="7" width="11.140625" style="1" customWidth="1"/>
    <col min="8" max="8" width="18.7109375" style="3" customWidth="1"/>
    <col min="9" max="16384" width="9.140625" style="3"/>
  </cols>
  <sheetData>
    <row r="1" spans="1:8" x14ac:dyDescent="0.25">
      <c r="F1" s="26" t="s">
        <v>32</v>
      </c>
      <c r="G1" s="14" t="s">
        <v>18</v>
      </c>
    </row>
    <row r="2" spans="1:8" ht="30" x14ac:dyDescent="0.25">
      <c r="A2" s="5" t="s">
        <v>7</v>
      </c>
      <c r="B2" s="16">
        <v>0.375</v>
      </c>
      <c r="C2" s="16">
        <v>0.41666666666666669</v>
      </c>
      <c r="D2" s="20">
        <f>(C2-B2)</f>
        <v>4.1666666666666685E-2</v>
      </c>
      <c r="E2" s="22" t="s">
        <v>30</v>
      </c>
      <c r="F2" s="27"/>
      <c r="G2" s="11">
        <f>SUM(D3+D5+D10+D12+D17+D19+D27+D35)</f>
        <v>0.79166666666666707</v>
      </c>
      <c r="H2" s="7" t="s">
        <v>15</v>
      </c>
    </row>
    <row r="3" spans="1:8" x14ac:dyDescent="0.25">
      <c r="B3" s="16">
        <v>0.41666666666666669</v>
      </c>
      <c r="C3" s="16">
        <v>0.52083333333333337</v>
      </c>
      <c r="D3" s="11">
        <f>(C3-B3)</f>
        <v>0.10416666666666669</v>
      </c>
      <c r="E3" s="7" t="s">
        <v>8</v>
      </c>
      <c r="F3" s="28"/>
      <c r="G3" s="10"/>
      <c r="H3" s="9" t="s">
        <v>16</v>
      </c>
    </row>
    <row r="4" spans="1:8" x14ac:dyDescent="0.25">
      <c r="B4" s="16">
        <v>0.52083333333333337</v>
      </c>
      <c r="C4" s="16">
        <v>0.5625</v>
      </c>
      <c r="D4" s="4">
        <f>(C4-B4)</f>
        <v>4.166666666666663E-2</v>
      </c>
      <c r="E4" s="2" t="s">
        <v>1</v>
      </c>
      <c r="G4" s="12">
        <f>SUM(D6+D13+D20+D25+D28+D33+D36)</f>
        <v>0.375</v>
      </c>
      <c r="H4" s="13" t="s">
        <v>27</v>
      </c>
    </row>
    <row r="5" spans="1:8" x14ac:dyDescent="0.25">
      <c r="B5" s="16">
        <v>0.5625</v>
      </c>
      <c r="C5" s="16">
        <v>0.64583333333333337</v>
      </c>
      <c r="D5" s="11">
        <f>(C5-B5)</f>
        <v>8.333333333333337E-2</v>
      </c>
      <c r="E5" s="7" t="s">
        <v>8</v>
      </c>
      <c r="F5" s="28"/>
      <c r="G5" s="20">
        <f>SUM(D2+D9+D16+D23+D24+D31+D32+D37)</f>
        <v>0.29166666666666669</v>
      </c>
      <c r="H5" s="21" t="s">
        <v>17</v>
      </c>
    </row>
    <row r="6" spans="1:8" x14ac:dyDescent="0.25">
      <c r="B6" s="16">
        <v>0.64583333333333337</v>
      </c>
      <c r="C6" s="16">
        <v>0.70833333333333337</v>
      </c>
      <c r="D6" s="12">
        <f>(C6-B6)</f>
        <v>6.25E-2</v>
      </c>
      <c r="E6" s="8" t="s">
        <v>31</v>
      </c>
      <c r="F6" s="30"/>
      <c r="G6" s="19">
        <f>SUM(D4+D11+D18+D26+D34)</f>
        <v>0.20833333333333315</v>
      </c>
      <c r="H6" s="3" t="s">
        <v>19</v>
      </c>
    </row>
    <row r="7" spans="1:8" x14ac:dyDescent="0.25">
      <c r="D7" s="15">
        <f>SUM(D2:D6)</f>
        <v>0.33333333333333337</v>
      </c>
      <c r="G7" s="15">
        <f>SUM(G2+G3+G4+G5+G6)</f>
        <v>1.666666666666667</v>
      </c>
      <c r="H7" s="3" t="s">
        <v>23</v>
      </c>
    </row>
    <row r="8" spans="1:8" x14ac:dyDescent="0.25">
      <c r="G8" s="15" t="s">
        <v>23</v>
      </c>
    </row>
    <row r="9" spans="1:8" ht="30" x14ac:dyDescent="0.25">
      <c r="A9" s="5" t="s">
        <v>6</v>
      </c>
      <c r="B9" s="16">
        <v>0.375</v>
      </c>
      <c r="C9" s="16">
        <v>0.41666666666666669</v>
      </c>
      <c r="D9" s="20">
        <f>(C9-B9)</f>
        <v>4.1666666666666685E-2</v>
      </c>
      <c r="E9" s="22" t="s">
        <v>24</v>
      </c>
      <c r="F9" s="27"/>
      <c r="H9" s="3" t="s">
        <v>23</v>
      </c>
    </row>
    <row r="10" spans="1:8" x14ac:dyDescent="0.25">
      <c r="B10" s="16">
        <v>0.41666666666666669</v>
      </c>
      <c r="C10" s="16">
        <v>0.52083333333333337</v>
      </c>
      <c r="D10" s="11">
        <f t="shared" ref="D10:D13" si="0">(C10-B10)</f>
        <v>0.10416666666666669</v>
      </c>
      <c r="E10" s="7" t="s">
        <v>8</v>
      </c>
      <c r="F10" s="28"/>
    </row>
    <row r="11" spans="1:8" x14ac:dyDescent="0.25">
      <c r="B11" s="16">
        <v>0.52083333333333337</v>
      </c>
      <c r="C11" s="16">
        <v>0.5625</v>
      </c>
      <c r="D11" s="4">
        <f t="shared" si="0"/>
        <v>4.166666666666663E-2</v>
      </c>
      <c r="E11" s="2" t="s">
        <v>1</v>
      </c>
    </row>
    <row r="12" spans="1:8" x14ac:dyDescent="0.25">
      <c r="B12" s="16">
        <v>0.5625</v>
      </c>
      <c r="C12" s="16">
        <v>0.64583333333333337</v>
      </c>
      <c r="D12" s="11">
        <f t="shared" si="0"/>
        <v>8.333333333333337E-2</v>
      </c>
      <c r="E12" s="7" t="s">
        <v>8</v>
      </c>
      <c r="F12" s="28"/>
    </row>
    <row r="13" spans="1:8" ht="15" customHeight="1" x14ac:dyDescent="0.25">
      <c r="B13" s="16">
        <v>0.64583333333333337</v>
      </c>
      <c r="C13" s="16">
        <v>0.70833333333333337</v>
      </c>
      <c r="D13" s="12">
        <f t="shared" si="0"/>
        <v>6.25E-2</v>
      </c>
      <c r="E13" s="8" t="s">
        <v>31</v>
      </c>
      <c r="F13" s="30"/>
    </row>
    <row r="14" spans="1:8" x14ac:dyDescent="0.25">
      <c r="A14" s="6"/>
      <c r="D14" s="15">
        <f>SUM(D9:D13)</f>
        <v>0.33333333333333337</v>
      </c>
    </row>
    <row r="15" spans="1:8" x14ac:dyDescent="0.25">
      <c r="A15" s="6"/>
      <c r="D15" s="15"/>
    </row>
    <row r="16" spans="1:8" s="1" customFormat="1" ht="28.5" customHeight="1" x14ac:dyDescent="0.25">
      <c r="A16" s="5" t="s">
        <v>5</v>
      </c>
      <c r="B16" s="16">
        <v>0.375</v>
      </c>
      <c r="C16" s="16">
        <v>0.39583333333333331</v>
      </c>
      <c r="D16" s="20">
        <f>(C16-B16)</f>
        <v>2.0833333333333315E-2</v>
      </c>
      <c r="E16" s="22" t="s">
        <v>24</v>
      </c>
      <c r="F16" s="27"/>
      <c r="H16" s="3"/>
    </row>
    <row r="17" spans="1:8" s="1" customFormat="1" x14ac:dyDescent="0.25">
      <c r="A17" s="5"/>
      <c r="B17" s="16">
        <v>0.39583333333333331</v>
      </c>
      <c r="C17" s="16">
        <v>0.52083333333333337</v>
      </c>
      <c r="D17" s="11">
        <f t="shared" ref="D17:D20" si="1">(C17-B17)</f>
        <v>0.12500000000000006</v>
      </c>
      <c r="E17" s="7" t="s">
        <v>8</v>
      </c>
      <c r="F17" s="28"/>
      <c r="H17" s="3"/>
    </row>
    <row r="18" spans="1:8" s="1" customFormat="1" x14ac:dyDescent="0.25">
      <c r="A18" s="5"/>
      <c r="B18" s="16">
        <v>0.52083333333333337</v>
      </c>
      <c r="C18" s="16">
        <v>0.5625</v>
      </c>
      <c r="D18" s="19">
        <f t="shared" si="1"/>
        <v>4.166666666666663E-2</v>
      </c>
      <c r="E18" s="2" t="s">
        <v>1</v>
      </c>
      <c r="F18" s="29"/>
      <c r="H18" s="3"/>
    </row>
    <row r="19" spans="1:8" s="1" customFormat="1" x14ac:dyDescent="0.25">
      <c r="A19" s="5"/>
      <c r="B19" s="16">
        <v>0.5625</v>
      </c>
      <c r="C19" s="16">
        <v>0.64583333333333337</v>
      </c>
      <c r="D19" s="11">
        <f t="shared" si="1"/>
        <v>8.333333333333337E-2</v>
      </c>
      <c r="E19" s="7" t="s">
        <v>8</v>
      </c>
      <c r="F19" s="28"/>
      <c r="H19" s="3"/>
    </row>
    <row r="20" spans="1:8" s="1" customFormat="1" x14ac:dyDescent="0.25">
      <c r="A20" s="5"/>
      <c r="B20" s="16">
        <v>0.64583333333333337</v>
      </c>
      <c r="C20" s="16">
        <v>0.70833333333333337</v>
      </c>
      <c r="D20" s="12">
        <f t="shared" si="1"/>
        <v>6.25E-2</v>
      </c>
      <c r="E20" s="8" t="s">
        <v>3</v>
      </c>
      <c r="F20" s="30"/>
      <c r="H20" s="3"/>
    </row>
    <row r="21" spans="1:8" s="1" customFormat="1" x14ac:dyDescent="0.25">
      <c r="A21" s="6"/>
      <c r="B21" s="16"/>
      <c r="C21" s="16"/>
      <c r="D21" s="15">
        <f>SUM(D16:D20)</f>
        <v>0.33333333333333337</v>
      </c>
      <c r="E21" s="2"/>
      <c r="F21" s="29"/>
      <c r="H21" s="3"/>
    </row>
    <row r="22" spans="1:8" s="1" customFormat="1" x14ac:dyDescent="0.25">
      <c r="A22" s="6"/>
      <c r="B22" s="16"/>
      <c r="C22" s="16"/>
      <c r="D22" s="15"/>
      <c r="E22" s="2"/>
      <c r="F22" s="29"/>
      <c r="H22" s="3"/>
    </row>
    <row r="23" spans="1:8" s="1" customFormat="1" x14ac:dyDescent="0.25">
      <c r="A23" s="5" t="s">
        <v>9</v>
      </c>
      <c r="B23" s="16">
        <v>0.375</v>
      </c>
      <c r="C23" s="16">
        <v>0.4375</v>
      </c>
      <c r="D23" s="20">
        <f>(C23-B23)</f>
        <v>6.25E-2</v>
      </c>
      <c r="E23" s="22" t="s">
        <v>4</v>
      </c>
      <c r="F23" s="27"/>
      <c r="H23" s="3"/>
    </row>
    <row r="24" spans="1:8" s="1" customFormat="1" x14ac:dyDescent="0.25">
      <c r="A24" s="5"/>
      <c r="B24" s="16">
        <v>0.4375</v>
      </c>
      <c r="C24" s="16">
        <v>0.45833333333333331</v>
      </c>
      <c r="D24" s="20">
        <f t="shared" ref="D24:D28" si="2">(C24-B24)</f>
        <v>2.0833333333333315E-2</v>
      </c>
      <c r="E24" s="22" t="s">
        <v>11</v>
      </c>
      <c r="F24" s="27"/>
      <c r="H24" s="3"/>
    </row>
    <row r="25" spans="1:8" s="1" customFormat="1" ht="15" customHeight="1" x14ac:dyDescent="0.25">
      <c r="A25" s="5"/>
      <c r="B25" s="16">
        <v>0.45833333333333331</v>
      </c>
      <c r="C25" s="16">
        <v>0.5</v>
      </c>
      <c r="D25" s="12">
        <f t="shared" si="2"/>
        <v>4.1666666666666685E-2</v>
      </c>
      <c r="E25" s="8" t="s">
        <v>26</v>
      </c>
      <c r="F25" s="30"/>
      <c r="H25" s="3"/>
    </row>
    <row r="26" spans="1:8" s="1" customFormat="1" x14ac:dyDescent="0.25">
      <c r="A26" s="5"/>
      <c r="B26" s="16">
        <v>0.5</v>
      </c>
      <c r="C26" s="16">
        <v>0.54166666666666663</v>
      </c>
      <c r="D26" s="4">
        <f t="shared" si="2"/>
        <v>4.166666666666663E-2</v>
      </c>
      <c r="E26" s="2" t="s">
        <v>1</v>
      </c>
      <c r="F26" s="29"/>
      <c r="H26" s="3"/>
    </row>
    <row r="27" spans="1:8" s="1" customFormat="1" x14ac:dyDescent="0.25">
      <c r="A27" s="5"/>
      <c r="B27" s="16">
        <v>0.54166666666666663</v>
      </c>
      <c r="C27" s="16">
        <v>0.64583333333333337</v>
      </c>
      <c r="D27" s="11">
        <f t="shared" si="2"/>
        <v>0.10416666666666674</v>
      </c>
      <c r="E27" s="7" t="s">
        <v>8</v>
      </c>
      <c r="F27" s="28"/>
      <c r="H27" s="3"/>
    </row>
    <row r="28" spans="1:8" s="1" customFormat="1" x14ac:dyDescent="0.25">
      <c r="A28" s="5"/>
      <c r="B28" s="16">
        <v>0.64583333333333337</v>
      </c>
      <c r="C28" s="16">
        <v>0.70833333333333337</v>
      </c>
      <c r="D28" s="12">
        <f t="shared" si="2"/>
        <v>6.25E-2</v>
      </c>
      <c r="E28" s="8" t="s">
        <v>31</v>
      </c>
      <c r="F28" s="30"/>
      <c r="H28" s="3"/>
    </row>
    <row r="29" spans="1:8" s="1" customFormat="1" x14ac:dyDescent="0.25">
      <c r="A29" s="6"/>
      <c r="B29" s="16"/>
      <c r="C29" s="16"/>
      <c r="D29" s="15">
        <f>SUM(D23:D28)</f>
        <v>0.33333333333333337</v>
      </c>
      <c r="E29" s="2"/>
      <c r="F29" s="29"/>
      <c r="H29" s="3"/>
    </row>
    <row r="30" spans="1:8" s="1" customFormat="1" x14ac:dyDescent="0.25">
      <c r="A30" s="6"/>
      <c r="B30" s="16"/>
      <c r="C30" s="16"/>
      <c r="D30" s="15"/>
      <c r="E30" s="2"/>
      <c r="F30" s="29"/>
      <c r="H30" s="3"/>
    </row>
    <row r="31" spans="1:8" s="1" customFormat="1" x14ac:dyDescent="0.25">
      <c r="A31" s="5" t="s">
        <v>10</v>
      </c>
      <c r="B31" s="16">
        <v>0.375</v>
      </c>
      <c r="C31" s="16">
        <v>0.4375</v>
      </c>
      <c r="D31" s="20">
        <f>(C31-B31)</f>
        <v>6.25E-2</v>
      </c>
      <c r="E31" s="22" t="s">
        <v>4</v>
      </c>
      <c r="F31" s="27"/>
      <c r="H31" s="3"/>
    </row>
    <row r="32" spans="1:8" s="1" customFormat="1" x14ac:dyDescent="0.25">
      <c r="A32" s="5"/>
      <c r="B32" s="16">
        <v>0.4375</v>
      </c>
      <c r="C32" s="16">
        <v>0.45833333333333331</v>
      </c>
      <c r="D32" s="20">
        <f t="shared" ref="D32:D37" si="3">(C32-B32)</f>
        <v>2.0833333333333315E-2</v>
      </c>
      <c r="E32" s="22" t="s">
        <v>11</v>
      </c>
      <c r="F32" s="27"/>
      <c r="H32" s="3"/>
    </row>
    <row r="33" spans="1:8" s="1" customFormat="1" ht="15" customHeight="1" x14ac:dyDescent="0.25">
      <c r="A33" s="5"/>
      <c r="B33" s="16">
        <v>0.45833333333333331</v>
      </c>
      <c r="C33" s="16">
        <v>0.5</v>
      </c>
      <c r="D33" s="12">
        <f t="shared" si="3"/>
        <v>4.1666666666666685E-2</v>
      </c>
      <c r="E33" s="8" t="s">
        <v>26</v>
      </c>
      <c r="F33" s="30"/>
      <c r="H33" s="3"/>
    </row>
    <row r="34" spans="1:8" s="1" customFormat="1" x14ac:dyDescent="0.25">
      <c r="A34" s="5"/>
      <c r="B34" s="16">
        <v>0.5</v>
      </c>
      <c r="C34" s="16">
        <v>0.54166666666666663</v>
      </c>
      <c r="D34" s="4">
        <f t="shared" si="3"/>
        <v>4.166666666666663E-2</v>
      </c>
      <c r="E34" s="2" t="s">
        <v>1</v>
      </c>
      <c r="F34" s="29"/>
      <c r="H34" s="3"/>
    </row>
    <row r="35" spans="1:8" s="1" customFormat="1" x14ac:dyDescent="0.25">
      <c r="A35" s="5"/>
      <c r="B35" s="16">
        <v>0.54166666666666663</v>
      </c>
      <c r="C35" s="16">
        <v>0.64583333333333337</v>
      </c>
      <c r="D35" s="11">
        <f t="shared" si="3"/>
        <v>0.10416666666666674</v>
      </c>
      <c r="E35" s="7" t="s">
        <v>8</v>
      </c>
      <c r="F35" s="28"/>
      <c r="H35" s="3"/>
    </row>
    <row r="36" spans="1:8" s="1" customFormat="1" x14ac:dyDescent="0.25">
      <c r="A36" s="5"/>
      <c r="B36" s="17">
        <v>0.64583333333333337</v>
      </c>
      <c r="C36" s="17">
        <v>0.6875</v>
      </c>
      <c r="D36" s="12">
        <f t="shared" si="3"/>
        <v>4.166666666666663E-2</v>
      </c>
      <c r="E36" s="8" t="s">
        <v>31</v>
      </c>
      <c r="F36" s="30"/>
      <c r="H36" s="3"/>
    </row>
    <row r="37" spans="1:8" s="1" customFormat="1" x14ac:dyDescent="0.25">
      <c r="A37" s="6"/>
      <c r="B37" s="16">
        <v>0.6875</v>
      </c>
      <c r="C37" s="16">
        <v>0.70833333333333337</v>
      </c>
      <c r="D37" s="20">
        <f t="shared" si="3"/>
        <v>2.083333333333337E-2</v>
      </c>
      <c r="E37" s="22" t="s">
        <v>25</v>
      </c>
      <c r="F37" s="27"/>
      <c r="H37" s="3"/>
    </row>
    <row r="38" spans="1:8" s="1" customFormat="1" x14ac:dyDescent="0.25">
      <c r="A38" s="6"/>
      <c r="B38" s="16"/>
      <c r="C38" s="16"/>
      <c r="D38" s="15">
        <f>SUM(D31:D37)</f>
        <v>0.33333333333333337</v>
      </c>
      <c r="E38" s="2"/>
      <c r="F38" s="29"/>
      <c r="H38" s="3"/>
    </row>
    <row r="39" spans="1:8" s="1" customFormat="1" x14ac:dyDescent="0.25">
      <c r="A39" s="6"/>
      <c r="B39" s="16"/>
      <c r="C39" s="16"/>
      <c r="D39" s="15"/>
      <c r="E39" s="2"/>
      <c r="F39" s="29"/>
      <c r="H39" s="3"/>
    </row>
    <row r="40" spans="1:8" s="1" customFormat="1" x14ac:dyDescent="0.25">
      <c r="A40" s="5"/>
      <c r="B40" s="16"/>
      <c r="C40" s="16"/>
      <c r="E40" s="18" t="s">
        <v>21</v>
      </c>
      <c r="F40" s="31"/>
      <c r="H40" s="3"/>
    </row>
    <row r="41" spans="1:8" s="1" customFormat="1" x14ac:dyDescent="0.25">
      <c r="A41" s="5"/>
      <c r="B41" s="16"/>
      <c r="C41" s="16"/>
      <c r="E41" s="18" t="s">
        <v>22</v>
      </c>
      <c r="F41" s="31"/>
      <c r="H41" s="3"/>
    </row>
  </sheetData>
  <pageMargins left="0.25" right="0.25" top="0.75" bottom="0.75" header="0.3" footer="0.3"/>
  <pageSetup scale="75" fitToHeight="0" orientation="portrait" horizontalDpi="4294967293" verticalDpi="4294967293" r:id="rId1"/>
  <headerFooter>
    <oddHeader>&amp;CWeekly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H44"/>
  <sheetViews>
    <sheetView workbookViewId="0">
      <selection activeCell="E31" sqref="E31"/>
    </sheetView>
  </sheetViews>
  <sheetFormatPr defaultRowHeight="15" x14ac:dyDescent="0.25"/>
  <cols>
    <col min="1" max="1" width="7.140625" style="5" customWidth="1"/>
    <col min="2" max="3" width="9" style="16" customWidth="1"/>
    <col min="4" max="4" width="5.5703125" style="1" customWidth="1"/>
    <col min="5" max="5" width="73.140625" style="2" customWidth="1"/>
    <col min="6" max="6" width="9.42578125" style="2" customWidth="1"/>
    <col min="7" max="7" width="11.140625" style="1" customWidth="1"/>
    <col min="8" max="8" width="18.7109375" style="3" customWidth="1"/>
    <col min="9" max="16384" width="9.140625" style="3"/>
  </cols>
  <sheetData>
    <row r="1" spans="1:8" x14ac:dyDescent="0.25">
      <c r="G1" s="14" t="s">
        <v>18</v>
      </c>
    </row>
    <row r="2" spans="1:8" x14ac:dyDescent="0.25">
      <c r="A2" s="5" t="s">
        <v>7</v>
      </c>
      <c r="B2" s="16">
        <v>0.375</v>
      </c>
      <c r="C2" s="16">
        <v>0.39583333333333331</v>
      </c>
      <c r="D2" s="20">
        <f>(C2-B2)</f>
        <v>2.0833333333333315E-2</v>
      </c>
      <c r="E2" s="22" t="s">
        <v>14</v>
      </c>
      <c r="F2" s="22"/>
      <c r="G2" s="11">
        <f>SUM(D4+D14+D20+D22+D38)</f>
        <v>0.58333333333333348</v>
      </c>
      <c r="H2" s="7" t="s">
        <v>15</v>
      </c>
    </row>
    <row r="3" spans="1:8" x14ac:dyDescent="0.25">
      <c r="B3" s="16">
        <v>0.39583333333333331</v>
      </c>
      <c r="C3" s="16">
        <v>0.41666666666666669</v>
      </c>
      <c r="D3" s="12">
        <f t="shared" ref="D3:D7" si="0">(C3-B3)</f>
        <v>2.083333333333337E-2</v>
      </c>
      <c r="E3" s="8" t="s">
        <v>28</v>
      </c>
      <c r="F3" s="8"/>
      <c r="G3" s="10">
        <f>SUM(D6+D30)</f>
        <v>0.22916666666666674</v>
      </c>
      <c r="H3" s="9" t="s">
        <v>16</v>
      </c>
    </row>
    <row r="4" spans="1:8" x14ac:dyDescent="0.25">
      <c r="B4" s="16">
        <v>0.41666666666666669</v>
      </c>
      <c r="C4" s="16">
        <v>0.52083333333333337</v>
      </c>
      <c r="D4" s="11">
        <f t="shared" si="0"/>
        <v>0.10416666666666669</v>
      </c>
      <c r="E4" s="7" t="s">
        <v>8</v>
      </c>
      <c r="F4" s="7"/>
      <c r="G4" s="12">
        <f>SUM(D3+D7+D12+D15+D19+D23+D28+D31+D36+D39)</f>
        <v>0.45833333333333326</v>
      </c>
      <c r="H4" s="13" t="s">
        <v>27</v>
      </c>
    </row>
    <row r="5" spans="1:8" x14ac:dyDescent="0.25">
      <c r="B5" s="16">
        <v>0.52083333333333337</v>
      </c>
      <c r="C5" s="16">
        <v>0.5625</v>
      </c>
      <c r="D5" s="4">
        <f t="shared" si="0"/>
        <v>4.166666666666663E-2</v>
      </c>
      <c r="E5" s="2" t="s">
        <v>1</v>
      </c>
      <c r="G5" s="20">
        <f>SUM(D2+D10+D11+D18+D26+D27+D34+D35+D40)</f>
        <v>0.18750000000000006</v>
      </c>
      <c r="H5" s="21" t="s">
        <v>17</v>
      </c>
    </row>
    <row r="6" spans="1:8" x14ac:dyDescent="0.25">
      <c r="B6" s="16">
        <v>0.5625</v>
      </c>
      <c r="C6" s="16">
        <v>0.64583333333333337</v>
      </c>
      <c r="D6" s="10">
        <f t="shared" si="0"/>
        <v>8.333333333333337E-2</v>
      </c>
      <c r="E6" s="9" t="s">
        <v>2</v>
      </c>
      <c r="F6" s="9"/>
      <c r="G6" s="4">
        <f>SUM(D5+D13+D21+D29+D37)</f>
        <v>0.20833333333333331</v>
      </c>
      <c r="H6" s="3" t="s">
        <v>19</v>
      </c>
    </row>
    <row r="7" spans="1:8" x14ac:dyDescent="0.25">
      <c r="B7" s="16">
        <v>0.64583333333333337</v>
      </c>
      <c r="C7" s="16">
        <v>0.70833333333333337</v>
      </c>
      <c r="D7" s="12">
        <f t="shared" si="0"/>
        <v>6.25E-2</v>
      </c>
      <c r="E7" s="8" t="s">
        <v>3</v>
      </c>
      <c r="F7" s="8"/>
      <c r="G7" s="15">
        <f>(G2+G3++G4+G5+G6)</f>
        <v>1.6666666666666667</v>
      </c>
    </row>
    <row r="8" spans="1:8" x14ac:dyDescent="0.25">
      <c r="D8" s="15">
        <f>SUM(D2:D7)</f>
        <v>0.33333333333333337</v>
      </c>
    </row>
    <row r="10" spans="1:8" x14ac:dyDescent="0.25">
      <c r="A10" s="5" t="s">
        <v>6</v>
      </c>
      <c r="B10" s="16">
        <v>0.375</v>
      </c>
      <c r="C10" s="16">
        <v>0.39583333333333331</v>
      </c>
      <c r="D10" s="20">
        <f>(C10-B10)</f>
        <v>2.0833333333333315E-2</v>
      </c>
      <c r="E10" s="22" t="s">
        <v>4</v>
      </c>
      <c r="F10" s="22"/>
    </row>
    <row r="11" spans="1:8" x14ac:dyDescent="0.25">
      <c r="B11" s="16">
        <v>0.39583333333333331</v>
      </c>
      <c r="C11" s="16">
        <v>0.41666666666666669</v>
      </c>
      <c r="D11" s="20">
        <f t="shared" ref="D11:D15" si="1">(C11-B11)</f>
        <v>2.083333333333337E-2</v>
      </c>
      <c r="E11" s="22" t="s">
        <v>11</v>
      </c>
      <c r="F11" s="22"/>
    </row>
    <row r="12" spans="1:8" x14ac:dyDescent="0.25">
      <c r="B12" s="16">
        <v>0.41666666666666669</v>
      </c>
      <c r="C12" s="16">
        <v>0.45833333333333331</v>
      </c>
      <c r="D12" s="12">
        <f t="shared" si="1"/>
        <v>4.166666666666663E-2</v>
      </c>
      <c r="E12" s="8" t="s">
        <v>28</v>
      </c>
      <c r="F12" s="8"/>
    </row>
    <row r="13" spans="1:8" x14ac:dyDescent="0.25">
      <c r="B13" s="16">
        <v>0.45833333333333331</v>
      </c>
      <c r="C13" s="16">
        <v>0.5</v>
      </c>
      <c r="D13" s="4">
        <f t="shared" si="1"/>
        <v>4.1666666666666685E-2</v>
      </c>
      <c r="E13" s="2" t="s">
        <v>1</v>
      </c>
    </row>
    <row r="14" spans="1:8" x14ac:dyDescent="0.25">
      <c r="B14" s="16">
        <v>0.5</v>
      </c>
      <c r="C14" s="16">
        <v>0.64583333333333337</v>
      </c>
      <c r="D14" s="11">
        <f t="shared" si="1"/>
        <v>0.14583333333333337</v>
      </c>
      <c r="E14" s="7" t="s">
        <v>8</v>
      </c>
      <c r="F14" s="7"/>
    </row>
    <row r="15" spans="1:8" x14ac:dyDescent="0.25">
      <c r="B15" s="16">
        <v>0.64583333333333337</v>
      </c>
      <c r="C15" s="16">
        <v>0.70833333333333337</v>
      </c>
      <c r="D15" s="12">
        <f t="shared" si="1"/>
        <v>6.25E-2</v>
      </c>
      <c r="E15" s="8" t="s">
        <v>3</v>
      </c>
      <c r="F15" s="8"/>
    </row>
    <row r="16" spans="1:8" x14ac:dyDescent="0.25">
      <c r="A16" s="6"/>
      <c r="D16" s="15">
        <f>SUM(D10:D15)</f>
        <v>0.33333333333333337</v>
      </c>
    </row>
    <row r="17" spans="1:6" x14ac:dyDescent="0.25">
      <c r="A17" s="6"/>
      <c r="D17" s="4"/>
      <c r="E17" s="3"/>
      <c r="F17" s="3"/>
    </row>
    <row r="18" spans="1:6" ht="17.25" customHeight="1" x14ac:dyDescent="0.25">
      <c r="A18" s="5" t="s">
        <v>5</v>
      </c>
      <c r="B18" s="16">
        <v>0.375</v>
      </c>
      <c r="C18" s="16">
        <v>0.39583333333333331</v>
      </c>
      <c r="D18" s="20">
        <f>(C18-B18)</f>
        <v>2.0833333333333315E-2</v>
      </c>
      <c r="E18" s="22" t="s">
        <v>13</v>
      </c>
      <c r="F18" s="22"/>
    </row>
    <row r="19" spans="1:6" x14ac:dyDescent="0.25">
      <c r="B19" s="16">
        <v>0.39583333333333331</v>
      </c>
      <c r="C19" s="16">
        <v>0.41666666666666669</v>
      </c>
      <c r="D19" s="12">
        <f t="shared" ref="D19:D23" si="2">(C19-B19)</f>
        <v>2.083333333333337E-2</v>
      </c>
      <c r="E19" s="8" t="s">
        <v>28</v>
      </c>
      <c r="F19" s="8"/>
    </row>
    <row r="20" spans="1:6" x14ac:dyDescent="0.25">
      <c r="B20" s="16">
        <v>0.41666666666666669</v>
      </c>
      <c r="C20" s="16">
        <v>0.52083333333333337</v>
      </c>
      <c r="D20" s="11">
        <f t="shared" si="2"/>
        <v>0.10416666666666669</v>
      </c>
      <c r="E20" s="7" t="s">
        <v>8</v>
      </c>
      <c r="F20" s="7"/>
    </row>
    <row r="21" spans="1:6" x14ac:dyDescent="0.25">
      <c r="B21" s="16">
        <v>0.52083333333333337</v>
      </c>
      <c r="C21" s="16">
        <v>0.5625</v>
      </c>
      <c r="D21" s="4">
        <f t="shared" si="2"/>
        <v>4.166666666666663E-2</v>
      </c>
      <c r="E21" s="2" t="s">
        <v>1</v>
      </c>
    </row>
    <row r="22" spans="1:6" x14ac:dyDescent="0.25">
      <c r="B22" s="16">
        <v>0.5625</v>
      </c>
      <c r="C22" s="16">
        <v>0.64583333333333337</v>
      </c>
      <c r="D22" s="11">
        <f t="shared" si="2"/>
        <v>8.333333333333337E-2</v>
      </c>
      <c r="E22" s="7" t="s">
        <v>8</v>
      </c>
      <c r="F22" s="7"/>
    </row>
    <row r="23" spans="1:6" x14ac:dyDescent="0.25">
      <c r="B23" s="16">
        <v>0.64583333333333337</v>
      </c>
      <c r="C23" s="16">
        <v>0.70833333333333337</v>
      </c>
      <c r="D23" s="12">
        <f t="shared" si="2"/>
        <v>6.25E-2</v>
      </c>
      <c r="E23" s="8" t="s">
        <v>3</v>
      </c>
      <c r="F23" s="8"/>
    </row>
    <row r="24" spans="1:6" x14ac:dyDescent="0.25">
      <c r="A24" s="6"/>
      <c r="D24" s="15">
        <f>SUM(D18:D23)</f>
        <v>0.33333333333333337</v>
      </c>
    </row>
    <row r="26" spans="1:6" x14ac:dyDescent="0.25">
      <c r="A26" s="5" t="s">
        <v>9</v>
      </c>
      <c r="B26" s="16">
        <v>0.375</v>
      </c>
      <c r="C26" s="16">
        <v>0.39583333333333331</v>
      </c>
      <c r="D26" s="20">
        <f>(C26-B26)</f>
        <v>2.0833333333333315E-2</v>
      </c>
      <c r="E26" s="22" t="s">
        <v>4</v>
      </c>
      <c r="F26" s="22"/>
    </row>
    <row r="27" spans="1:6" x14ac:dyDescent="0.25">
      <c r="B27" s="16">
        <v>0.39583333333333331</v>
      </c>
      <c r="C27" s="16">
        <v>0.41666666666666669</v>
      </c>
      <c r="D27" s="20">
        <f t="shared" ref="D27:D29" si="3">(C27-B27)</f>
        <v>2.083333333333337E-2</v>
      </c>
      <c r="E27" s="22" t="s">
        <v>11</v>
      </c>
      <c r="F27" s="22"/>
    </row>
    <row r="28" spans="1:6" x14ac:dyDescent="0.25">
      <c r="B28" s="16">
        <v>0.41666666666666669</v>
      </c>
      <c r="C28" s="16">
        <v>0.45833333333333331</v>
      </c>
      <c r="D28" s="12">
        <f t="shared" si="3"/>
        <v>4.166666666666663E-2</v>
      </c>
      <c r="E28" s="8" t="s">
        <v>28</v>
      </c>
      <c r="F28" s="8"/>
    </row>
    <row r="29" spans="1:6" x14ac:dyDescent="0.25">
      <c r="B29" s="16">
        <v>0.45833333333333331</v>
      </c>
      <c r="C29" s="16">
        <v>0.5</v>
      </c>
      <c r="D29" s="4">
        <f t="shared" si="3"/>
        <v>4.1666666666666685E-2</v>
      </c>
      <c r="E29" s="2" t="s">
        <v>1</v>
      </c>
    </row>
    <row r="30" spans="1:6" x14ac:dyDescent="0.25">
      <c r="B30" s="16">
        <v>0.5</v>
      </c>
      <c r="C30" s="16">
        <v>0.64583333333333337</v>
      </c>
      <c r="D30" s="10">
        <f t="shared" ref="D30:D31" si="4">(C30-B30)</f>
        <v>0.14583333333333337</v>
      </c>
      <c r="E30" s="9" t="s">
        <v>2</v>
      </c>
      <c r="F30" s="9"/>
    </row>
    <row r="31" spans="1:6" x14ac:dyDescent="0.25">
      <c r="B31" s="16">
        <v>0.64583333333333337</v>
      </c>
      <c r="C31" s="16">
        <v>0.70833333333333337</v>
      </c>
      <c r="D31" s="12">
        <f t="shared" si="4"/>
        <v>6.25E-2</v>
      </c>
      <c r="E31" s="8" t="s">
        <v>3</v>
      </c>
      <c r="F31" s="8"/>
    </row>
    <row r="32" spans="1:6" x14ac:dyDescent="0.25">
      <c r="A32" s="6"/>
      <c r="D32" s="15">
        <f>SUM(D26:D31)</f>
        <v>0.33333333333333337</v>
      </c>
    </row>
    <row r="34" spans="1:6" x14ac:dyDescent="0.25">
      <c r="A34" s="5" t="s">
        <v>10</v>
      </c>
      <c r="B34" s="16">
        <v>0.375</v>
      </c>
      <c r="C34" s="16">
        <v>0.39583333333333331</v>
      </c>
      <c r="D34" s="20">
        <f>(C34-B34)</f>
        <v>2.0833333333333315E-2</v>
      </c>
      <c r="E34" s="22" t="s">
        <v>4</v>
      </c>
      <c r="F34" s="22"/>
    </row>
    <row r="35" spans="1:6" x14ac:dyDescent="0.25">
      <c r="B35" s="16">
        <v>0.39583333333333331</v>
      </c>
      <c r="C35" s="16">
        <v>0.41666666666666669</v>
      </c>
      <c r="D35" s="20">
        <f t="shared" ref="D35:D38" si="5">(C35-B35)</f>
        <v>2.083333333333337E-2</v>
      </c>
      <c r="E35" s="22" t="s">
        <v>11</v>
      </c>
      <c r="F35" s="22"/>
    </row>
    <row r="36" spans="1:6" x14ac:dyDescent="0.25">
      <c r="B36" s="16">
        <v>0.41666666666666669</v>
      </c>
      <c r="C36" s="16">
        <v>0.45833333333333331</v>
      </c>
      <c r="D36" s="12">
        <f t="shared" si="5"/>
        <v>4.166666666666663E-2</v>
      </c>
      <c r="E36" s="8" t="s">
        <v>28</v>
      </c>
      <c r="F36" s="8"/>
    </row>
    <row r="37" spans="1:6" x14ac:dyDescent="0.25">
      <c r="B37" s="16">
        <v>0.45833333333333331</v>
      </c>
      <c r="C37" s="16">
        <v>0.5</v>
      </c>
      <c r="D37" s="4">
        <f t="shared" si="5"/>
        <v>4.1666666666666685E-2</v>
      </c>
      <c r="E37" s="2" t="s">
        <v>1</v>
      </c>
    </row>
    <row r="38" spans="1:6" x14ac:dyDescent="0.25">
      <c r="B38" s="16">
        <v>0.5</v>
      </c>
      <c r="C38" s="16">
        <v>0.64583333333333337</v>
      </c>
      <c r="D38" s="11">
        <f t="shared" si="5"/>
        <v>0.14583333333333337</v>
      </c>
      <c r="E38" s="7" t="s">
        <v>8</v>
      </c>
      <c r="F38" s="7"/>
    </row>
    <row r="39" spans="1:6" x14ac:dyDescent="0.25">
      <c r="B39" s="17">
        <v>0.64583333333333337</v>
      </c>
      <c r="C39" s="17">
        <v>0.6875</v>
      </c>
      <c r="D39" s="12">
        <v>4.166666666666663E-2</v>
      </c>
      <c r="E39" s="8" t="s">
        <v>3</v>
      </c>
      <c r="F39" s="8"/>
    </row>
    <row r="40" spans="1:6" x14ac:dyDescent="0.25">
      <c r="B40" s="17">
        <v>0.6875</v>
      </c>
      <c r="C40" s="17">
        <v>0.70833333333333337</v>
      </c>
      <c r="D40" s="20">
        <v>2.083333333333337E-2</v>
      </c>
      <c r="E40" s="22" t="s">
        <v>25</v>
      </c>
      <c r="F40" s="22"/>
    </row>
    <row r="41" spans="1:6" x14ac:dyDescent="0.25">
      <c r="A41" s="6"/>
      <c r="D41" s="15">
        <f>SUM(D34:D40)</f>
        <v>0.33333333333333337</v>
      </c>
    </row>
    <row r="42" spans="1:6" x14ac:dyDescent="0.25">
      <c r="A42" s="6"/>
      <c r="D42" s="15"/>
    </row>
    <row r="43" spans="1:6" x14ac:dyDescent="0.25">
      <c r="E43" s="18" t="s">
        <v>21</v>
      </c>
      <c r="F43" s="18"/>
    </row>
    <row r="44" spans="1:6" x14ac:dyDescent="0.25">
      <c r="E44" s="18" t="s">
        <v>22</v>
      </c>
      <c r="F44" s="18"/>
    </row>
  </sheetData>
  <pageMargins left="0.25" right="0.25" top="0.75" bottom="0.75" header="0.3" footer="0.3"/>
  <pageSetup scale="79" fitToHeight="0" orientation="portrait" horizontalDpi="4294967293" verticalDpi="4294967293" r:id="rId1"/>
  <headerFooter>
    <oddHeader>&amp;CWeekly Schedule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CAC2B-42B1-4EB6-B709-F7B3DF5B16DB}">
  <sheetPr>
    <tabColor theme="3" tint="0.59999389629810485"/>
    <pageSetUpPr fitToPage="1"/>
  </sheetPr>
  <dimension ref="A1:J42"/>
  <sheetViews>
    <sheetView tabSelected="1" topLeftCell="A24" workbookViewId="0">
      <selection activeCell="P37" sqref="P37"/>
    </sheetView>
  </sheetViews>
  <sheetFormatPr defaultRowHeight="15" x14ac:dyDescent="0.25"/>
  <cols>
    <col min="1" max="1" width="7.140625" style="5" customWidth="1"/>
    <col min="2" max="3" width="9" style="16" customWidth="1"/>
    <col min="4" max="4" width="5.5703125" style="1" customWidth="1"/>
    <col min="5" max="5" width="35.85546875" style="2" customWidth="1"/>
    <col min="6" max="6" width="4.140625" style="2" customWidth="1"/>
    <col min="7" max="7" width="7.140625" style="5" customWidth="1"/>
    <col min="8" max="8" width="7.28515625" style="29" customWidth="1"/>
    <col min="9" max="9" width="7.42578125" style="29" customWidth="1"/>
    <col min="10" max="10" width="50.28515625" style="2" customWidth="1"/>
    <col min="11" max="16384" width="9.140625" style="3"/>
  </cols>
  <sheetData>
    <row r="1" spans="1:10" x14ac:dyDescent="0.25">
      <c r="H1" s="29" t="s">
        <v>33</v>
      </c>
      <c r="I1" s="29" t="s">
        <v>33</v>
      </c>
      <c r="J1" s="29" t="s">
        <v>34</v>
      </c>
    </row>
    <row r="2" spans="1:10" x14ac:dyDescent="0.25">
      <c r="A2" s="5" t="s">
        <v>7</v>
      </c>
      <c r="B2" s="16">
        <v>0.375</v>
      </c>
      <c r="C2" s="16">
        <v>0.39583333333333331</v>
      </c>
      <c r="D2" s="20">
        <f>(C2-B2)</f>
        <v>2.0833333333333315E-2</v>
      </c>
      <c r="E2" s="22" t="s">
        <v>14</v>
      </c>
      <c r="F2" s="22"/>
      <c r="G2" s="5" t="s">
        <v>7</v>
      </c>
      <c r="H2" s="37"/>
      <c r="I2" s="37"/>
      <c r="J2" s="32"/>
    </row>
    <row r="3" spans="1:10" x14ac:dyDescent="0.25">
      <c r="B3" s="16">
        <v>0.39583333333333331</v>
      </c>
      <c r="C3" s="16">
        <v>0.41666666666666669</v>
      </c>
      <c r="D3" s="12">
        <f t="shared" ref="D3:D7" si="0">(C3-B3)</f>
        <v>2.083333333333337E-2</v>
      </c>
      <c r="E3" s="8" t="s">
        <v>28</v>
      </c>
      <c r="F3" s="8"/>
      <c r="H3" s="38"/>
      <c r="I3" s="38"/>
      <c r="J3" s="33"/>
    </row>
    <row r="4" spans="1:10" ht="45" x14ac:dyDescent="0.25">
      <c r="B4" s="16">
        <v>0.41666666666666669</v>
      </c>
      <c r="C4" s="16">
        <v>0.52083333333333337</v>
      </c>
      <c r="D4" s="11">
        <f t="shared" si="0"/>
        <v>0.10416666666666669</v>
      </c>
      <c r="E4" s="7" t="s">
        <v>8</v>
      </c>
      <c r="F4" s="7"/>
      <c r="H4" s="39"/>
      <c r="I4" s="39"/>
      <c r="J4" s="34"/>
    </row>
    <row r="5" spans="1:10" x14ac:dyDescent="0.25">
      <c r="B5" s="16">
        <v>0.52083333333333337</v>
      </c>
      <c r="C5" s="16">
        <v>0.5625</v>
      </c>
      <c r="D5" s="4">
        <f t="shared" si="0"/>
        <v>4.166666666666663E-2</v>
      </c>
      <c r="E5" s="2" t="s">
        <v>1</v>
      </c>
      <c r="H5" s="40"/>
      <c r="I5" s="40"/>
      <c r="J5" s="35"/>
    </row>
    <row r="6" spans="1:10" ht="30" x14ac:dyDescent="0.25">
      <c r="B6" s="16">
        <v>0.5625</v>
      </c>
      <c r="C6" s="16">
        <v>0.64583333333333337</v>
      </c>
      <c r="D6" s="10">
        <f t="shared" si="0"/>
        <v>8.333333333333337E-2</v>
      </c>
      <c r="E6" s="9" t="s">
        <v>2</v>
      </c>
      <c r="F6" s="9"/>
      <c r="H6" s="41"/>
      <c r="I6" s="41"/>
      <c r="J6" s="36"/>
    </row>
    <row r="7" spans="1:10" ht="30" x14ac:dyDescent="0.25">
      <c r="B7" s="16">
        <v>0.64583333333333337</v>
      </c>
      <c r="C7" s="16">
        <v>0.70833333333333337</v>
      </c>
      <c r="D7" s="12">
        <f t="shared" si="0"/>
        <v>6.25E-2</v>
      </c>
      <c r="E7" s="8" t="s">
        <v>3</v>
      </c>
      <c r="F7" s="8"/>
      <c r="H7" s="38"/>
      <c r="I7" s="38"/>
      <c r="J7" s="33"/>
    </row>
    <row r="8" spans="1:10" x14ac:dyDescent="0.25">
      <c r="D8" s="15">
        <f>SUM(D2:D7)</f>
        <v>0.33333333333333337</v>
      </c>
    </row>
    <row r="10" spans="1:10" ht="30" x14ac:dyDescent="0.25">
      <c r="A10" s="5" t="s">
        <v>6</v>
      </c>
      <c r="B10" s="16">
        <v>0.375</v>
      </c>
      <c r="C10" s="16">
        <v>0.39583333333333331</v>
      </c>
      <c r="D10" s="20">
        <f>(C10-B10)</f>
        <v>2.0833333333333315E-2</v>
      </c>
      <c r="E10" s="22" t="s">
        <v>4</v>
      </c>
      <c r="F10" s="22"/>
      <c r="G10" s="5" t="s">
        <v>6</v>
      </c>
      <c r="H10" s="37"/>
      <c r="I10" s="37"/>
      <c r="J10" s="32"/>
    </row>
    <row r="11" spans="1:10" ht="30" x14ac:dyDescent="0.25">
      <c r="B11" s="16">
        <v>0.39583333333333331</v>
      </c>
      <c r="C11" s="16">
        <v>0.41666666666666669</v>
      </c>
      <c r="D11" s="20">
        <f t="shared" ref="D11:D15" si="1">(C11-B11)</f>
        <v>2.083333333333337E-2</v>
      </c>
      <c r="E11" s="22" t="s">
        <v>11</v>
      </c>
      <c r="F11" s="22"/>
      <c r="H11" s="38"/>
      <c r="I11" s="38"/>
      <c r="J11" s="33"/>
    </row>
    <row r="12" spans="1:10" x14ac:dyDescent="0.25">
      <c r="B12" s="16">
        <v>0.41666666666666669</v>
      </c>
      <c r="C12" s="16">
        <v>0.45833333333333331</v>
      </c>
      <c r="D12" s="12">
        <f t="shared" si="1"/>
        <v>4.166666666666663E-2</v>
      </c>
      <c r="E12" s="8" t="s">
        <v>28</v>
      </c>
      <c r="F12" s="8"/>
      <c r="H12" s="39"/>
      <c r="I12" s="39"/>
      <c r="J12" s="34"/>
    </row>
    <row r="13" spans="1:10" x14ac:dyDescent="0.25">
      <c r="B13" s="16">
        <v>0.45833333333333331</v>
      </c>
      <c r="C13" s="16">
        <v>0.5</v>
      </c>
      <c r="D13" s="4">
        <f t="shared" si="1"/>
        <v>4.1666666666666685E-2</v>
      </c>
      <c r="E13" s="2" t="s">
        <v>1</v>
      </c>
      <c r="H13" s="40"/>
      <c r="I13" s="40"/>
      <c r="J13" s="35"/>
    </row>
    <row r="14" spans="1:10" ht="45" x14ac:dyDescent="0.25">
      <c r="B14" s="16">
        <v>0.5</v>
      </c>
      <c r="C14" s="16">
        <v>0.64583333333333337</v>
      </c>
      <c r="D14" s="11">
        <f t="shared" si="1"/>
        <v>0.14583333333333337</v>
      </c>
      <c r="E14" s="7" t="s">
        <v>8</v>
      </c>
      <c r="F14" s="7"/>
      <c r="H14" s="41"/>
      <c r="I14" s="41"/>
      <c r="J14" s="36"/>
    </row>
    <row r="15" spans="1:10" ht="30" x14ac:dyDescent="0.25">
      <c r="B15" s="16">
        <v>0.64583333333333337</v>
      </c>
      <c r="C15" s="16">
        <v>0.70833333333333337</v>
      </c>
      <c r="D15" s="12">
        <f t="shared" si="1"/>
        <v>6.25E-2</v>
      </c>
      <c r="E15" s="8" t="s">
        <v>3</v>
      </c>
      <c r="F15" s="8"/>
      <c r="H15" s="38"/>
      <c r="I15" s="38"/>
      <c r="J15" s="33"/>
    </row>
    <row r="16" spans="1:10" x14ac:dyDescent="0.25">
      <c r="A16" s="6"/>
      <c r="D16" s="15">
        <f>SUM(D10:D15)</f>
        <v>0.33333333333333337</v>
      </c>
      <c r="G16" s="6"/>
    </row>
    <row r="17" spans="1:10" x14ac:dyDescent="0.25">
      <c r="A17" s="6"/>
      <c r="D17" s="4"/>
      <c r="G17" s="6"/>
      <c r="J17" s="3"/>
    </row>
    <row r="18" spans="1:10" ht="17.25" customHeight="1" x14ac:dyDescent="0.25">
      <c r="A18" s="5" t="s">
        <v>5</v>
      </c>
      <c r="B18" s="16">
        <v>0.375</v>
      </c>
      <c r="C18" s="16">
        <v>0.39583333333333331</v>
      </c>
      <c r="D18" s="20">
        <f>(C18-B18)</f>
        <v>2.0833333333333315E-2</v>
      </c>
      <c r="E18" s="22" t="s">
        <v>13</v>
      </c>
      <c r="F18" s="22"/>
      <c r="G18" s="5" t="s">
        <v>5</v>
      </c>
      <c r="H18" s="37"/>
      <c r="I18" s="37"/>
      <c r="J18" s="32"/>
    </row>
    <row r="19" spans="1:10" x14ac:dyDescent="0.25">
      <c r="B19" s="16">
        <v>0.39583333333333331</v>
      </c>
      <c r="C19" s="16">
        <v>0.41666666666666669</v>
      </c>
      <c r="D19" s="12">
        <f t="shared" ref="D19:D23" si="2">(C19-B19)</f>
        <v>2.083333333333337E-2</v>
      </c>
      <c r="E19" s="8" t="s">
        <v>28</v>
      </c>
      <c r="F19" s="8"/>
      <c r="H19" s="38"/>
      <c r="I19" s="38"/>
      <c r="J19" s="33"/>
    </row>
    <row r="20" spans="1:10" ht="45" x14ac:dyDescent="0.25">
      <c r="B20" s="16">
        <v>0.41666666666666669</v>
      </c>
      <c r="C20" s="16">
        <v>0.52083333333333337</v>
      </c>
      <c r="D20" s="11">
        <f t="shared" si="2"/>
        <v>0.10416666666666669</v>
      </c>
      <c r="E20" s="7" t="s">
        <v>8</v>
      </c>
      <c r="F20" s="7"/>
      <c r="H20" s="39"/>
      <c r="I20" s="39"/>
      <c r="J20" s="34"/>
    </row>
    <row r="21" spans="1:10" x14ac:dyDescent="0.25">
      <c r="B21" s="16">
        <v>0.52083333333333337</v>
      </c>
      <c r="C21" s="16">
        <v>0.5625</v>
      </c>
      <c r="D21" s="4">
        <f t="shared" si="2"/>
        <v>4.166666666666663E-2</v>
      </c>
      <c r="E21" s="2" t="s">
        <v>1</v>
      </c>
      <c r="H21" s="40"/>
      <c r="I21" s="40"/>
      <c r="J21" s="35"/>
    </row>
    <row r="22" spans="1:10" ht="45" x14ac:dyDescent="0.25">
      <c r="B22" s="16">
        <v>0.5625</v>
      </c>
      <c r="C22" s="16">
        <v>0.64583333333333337</v>
      </c>
      <c r="D22" s="11">
        <f t="shared" si="2"/>
        <v>8.333333333333337E-2</v>
      </c>
      <c r="E22" s="7" t="s">
        <v>8</v>
      </c>
      <c r="F22" s="7"/>
      <c r="H22" s="41"/>
      <c r="I22" s="41"/>
      <c r="J22" s="36"/>
    </row>
    <row r="23" spans="1:10" ht="30" x14ac:dyDescent="0.25">
      <c r="B23" s="16">
        <v>0.64583333333333337</v>
      </c>
      <c r="C23" s="16">
        <v>0.70833333333333337</v>
      </c>
      <c r="D23" s="12">
        <f t="shared" si="2"/>
        <v>6.25E-2</v>
      </c>
      <c r="E23" s="8" t="s">
        <v>3</v>
      </c>
      <c r="F23" s="8"/>
      <c r="H23" s="38"/>
      <c r="I23" s="38"/>
      <c r="J23" s="33"/>
    </row>
    <row r="24" spans="1:10" x14ac:dyDescent="0.25">
      <c r="A24" s="6"/>
      <c r="D24" s="15">
        <f>SUM(D18:D23)</f>
        <v>0.33333333333333337</v>
      </c>
      <c r="G24" s="6"/>
    </row>
    <row r="26" spans="1:10" ht="30" x14ac:dyDescent="0.25">
      <c r="A26" s="5" t="s">
        <v>9</v>
      </c>
      <c r="B26" s="16">
        <v>0.375</v>
      </c>
      <c r="C26" s="16">
        <v>0.39583333333333331</v>
      </c>
      <c r="D26" s="20">
        <f>(C26-B26)</f>
        <v>2.0833333333333315E-2</v>
      </c>
      <c r="E26" s="22" t="s">
        <v>4</v>
      </c>
      <c r="F26" s="22"/>
      <c r="G26" s="5" t="s">
        <v>9</v>
      </c>
      <c r="H26" s="37"/>
      <c r="I26" s="37"/>
      <c r="J26" s="32"/>
    </row>
    <row r="27" spans="1:10" ht="30" x14ac:dyDescent="0.25">
      <c r="B27" s="16">
        <v>0.39583333333333331</v>
      </c>
      <c r="C27" s="16">
        <v>0.41666666666666669</v>
      </c>
      <c r="D27" s="20">
        <f t="shared" ref="D27:D31" si="3">(C27-B27)</f>
        <v>2.083333333333337E-2</v>
      </c>
      <c r="E27" s="22" t="s">
        <v>11</v>
      </c>
      <c r="F27" s="22"/>
      <c r="H27" s="38"/>
      <c r="I27" s="38"/>
      <c r="J27" s="33"/>
    </row>
    <row r="28" spans="1:10" x14ac:dyDescent="0.25">
      <c r="B28" s="16">
        <v>0.41666666666666669</v>
      </c>
      <c r="C28" s="16">
        <v>0.45833333333333331</v>
      </c>
      <c r="D28" s="12">
        <f t="shared" si="3"/>
        <v>4.166666666666663E-2</v>
      </c>
      <c r="E28" s="8" t="s">
        <v>28</v>
      </c>
      <c r="F28" s="8"/>
      <c r="H28" s="39"/>
      <c r="I28" s="39"/>
      <c r="J28" s="34"/>
    </row>
    <row r="29" spans="1:10" x14ac:dyDescent="0.25">
      <c r="B29" s="16">
        <v>0.45833333333333331</v>
      </c>
      <c r="C29" s="16">
        <v>0.5</v>
      </c>
      <c r="D29" s="4">
        <f t="shared" si="3"/>
        <v>4.1666666666666685E-2</v>
      </c>
      <c r="E29" s="2" t="s">
        <v>1</v>
      </c>
      <c r="H29" s="40"/>
      <c r="I29" s="40"/>
      <c r="J29" s="35"/>
    </row>
    <row r="30" spans="1:10" ht="30" x14ac:dyDescent="0.25">
      <c r="B30" s="16">
        <v>0.5</v>
      </c>
      <c r="C30" s="16">
        <v>0.64583333333333337</v>
      </c>
      <c r="D30" s="10">
        <f t="shared" si="3"/>
        <v>0.14583333333333337</v>
      </c>
      <c r="E30" s="9" t="s">
        <v>2</v>
      </c>
      <c r="F30" s="9"/>
      <c r="H30" s="41"/>
      <c r="I30" s="41"/>
      <c r="J30" s="36"/>
    </row>
    <row r="31" spans="1:10" ht="30" x14ac:dyDescent="0.25">
      <c r="B31" s="16">
        <v>0.64583333333333337</v>
      </c>
      <c r="C31" s="16">
        <v>0.70833333333333337</v>
      </c>
      <c r="D31" s="12">
        <f t="shared" si="3"/>
        <v>6.25E-2</v>
      </c>
      <c r="E31" s="8" t="s">
        <v>3</v>
      </c>
      <c r="F31" s="8"/>
      <c r="H31" s="38"/>
      <c r="I31" s="38"/>
      <c r="J31" s="33"/>
    </row>
    <row r="32" spans="1:10" x14ac:dyDescent="0.25">
      <c r="A32" s="6"/>
      <c r="D32" s="15">
        <f>SUM(D26:D31)</f>
        <v>0.33333333333333337</v>
      </c>
      <c r="G32" s="6"/>
    </row>
    <row r="34" spans="1:10" ht="30" x14ac:dyDescent="0.25">
      <c r="A34" s="5" t="s">
        <v>10</v>
      </c>
      <c r="B34" s="16">
        <v>0.375</v>
      </c>
      <c r="C34" s="16">
        <v>0.39583333333333331</v>
      </c>
      <c r="D34" s="20">
        <f>(C34-B34)</f>
        <v>2.0833333333333315E-2</v>
      </c>
      <c r="E34" s="22" t="s">
        <v>4</v>
      </c>
      <c r="F34" s="22"/>
      <c r="G34" s="5" t="s">
        <v>10</v>
      </c>
      <c r="H34" s="37"/>
      <c r="I34" s="37"/>
      <c r="J34" s="32"/>
    </row>
    <row r="35" spans="1:10" ht="30" x14ac:dyDescent="0.25">
      <c r="B35" s="16">
        <v>0.39583333333333331</v>
      </c>
      <c r="C35" s="16">
        <v>0.41666666666666669</v>
      </c>
      <c r="D35" s="20">
        <f t="shared" ref="D35:D38" si="4">(C35-B35)</f>
        <v>2.083333333333337E-2</v>
      </c>
      <c r="E35" s="22" t="s">
        <v>11</v>
      </c>
      <c r="F35" s="22"/>
      <c r="H35" s="38"/>
      <c r="I35" s="38"/>
      <c r="J35" s="33"/>
    </row>
    <row r="36" spans="1:10" x14ac:dyDescent="0.25">
      <c r="B36" s="16">
        <v>0.41666666666666669</v>
      </c>
      <c r="C36" s="16">
        <v>0.45833333333333331</v>
      </c>
      <c r="D36" s="12">
        <f t="shared" si="4"/>
        <v>4.166666666666663E-2</v>
      </c>
      <c r="E36" s="8" t="s">
        <v>28</v>
      </c>
      <c r="F36" s="8"/>
      <c r="H36" s="39"/>
      <c r="I36" s="39"/>
      <c r="J36" s="34"/>
    </row>
    <row r="37" spans="1:10" x14ac:dyDescent="0.25">
      <c r="B37" s="16">
        <v>0.45833333333333331</v>
      </c>
      <c r="C37" s="16">
        <v>0.5</v>
      </c>
      <c r="D37" s="4">
        <f t="shared" si="4"/>
        <v>4.1666666666666685E-2</v>
      </c>
      <c r="E37" s="2" t="s">
        <v>1</v>
      </c>
      <c r="H37" s="40"/>
      <c r="I37" s="40"/>
      <c r="J37" s="35"/>
    </row>
    <row r="38" spans="1:10" ht="45" x14ac:dyDescent="0.25">
      <c r="B38" s="16">
        <v>0.5</v>
      </c>
      <c r="C38" s="16">
        <v>0.64583333333333337</v>
      </c>
      <c r="D38" s="11">
        <f t="shared" si="4"/>
        <v>0.14583333333333337</v>
      </c>
      <c r="E38" s="7" t="s">
        <v>8</v>
      </c>
      <c r="F38" s="7"/>
      <c r="H38" s="41"/>
      <c r="I38" s="41"/>
      <c r="J38" s="36"/>
    </row>
    <row r="39" spans="1:10" ht="30" x14ac:dyDescent="0.25">
      <c r="B39" s="17">
        <v>0.64583333333333337</v>
      </c>
      <c r="C39" s="17">
        <v>0.6875</v>
      </c>
      <c r="D39" s="12">
        <v>4.166666666666663E-2</v>
      </c>
      <c r="E39" s="8" t="s">
        <v>3</v>
      </c>
      <c r="F39" s="8"/>
      <c r="H39" s="38"/>
      <c r="I39" s="38"/>
      <c r="J39" s="33"/>
    </row>
    <row r="40" spans="1:10" ht="30" x14ac:dyDescent="0.25">
      <c r="B40" s="17">
        <v>0.6875</v>
      </c>
      <c r="C40" s="17">
        <v>0.70833333333333337</v>
      </c>
      <c r="D40" s="20">
        <v>2.083333333333337E-2</v>
      </c>
      <c r="E40" s="22" t="s">
        <v>25</v>
      </c>
      <c r="F40" s="22"/>
      <c r="H40" s="38"/>
      <c r="I40" s="38"/>
      <c r="J40" s="33"/>
    </row>
    <row r="41" spans="1:10" x14ac:dyDescent="0.25">
      <c r="A41" s="6"/>
      <c r="D41" s="15">
        <f>SUM(D34:D40)</f>
        <v>0.33333333333333337</v>
      </c>
      <c r="G41" s="6"/>
    </row>
    <row r="42" spans="1:10" x14ac:dyDescent="0.25">
      <c r="A42" s="6"/>
      <c r="D42" s="15"/>
      <c r="G42" s="6"/>
    </row>
  </sheetData>
  <pageMargins left="0.25" right="0.25" top="0.75" bottom="0.75" header="0.3" footer="0.3"/>
  <pageSetup scale="71" fitToHeight="0" orientation="portrait" horizontalDpi="4294967293" verticalDpi="4294967293" r:id="rId1"/>
  <headerFooter>
    <oddHeader>&amp;CWeekly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H44"/>
  <sheetViews>
    <sheetView workbookViewId="0">
      <selection activeCell="F2" sqref="F2"/>
    </sheetView>
  </sheetViews>
  <sheetFormatPr defaultRowHeight="15" x14ac:dyDescent="0.25"/>
  <cols>
    <col min="1" max="1" width="6.85546875" style="3" customWidth="1"/>
    <col min="2" max="2" width="9.140625" style="1"/>
    <col min="3" max="3" width="10" style="1" customWidth="1"/>
    <col min="4" max="4" width="6.28515625" style="3" customWidth="1"/>
    <col min="5" max="5" width="68.42578125" style="3" customWidth="1"/>
    <col min="6" max="6" width="8.5703125" style="3" customWidth="1"/>
    <col min="7" max="7" width="9.140625" style="3"/>
    <col min="8" max="8" width="20.140625" style="3" customWidth="1"/>
    <col min="9" max="16384" width="9.140625" style="3"/>
  </cols>
  <sheetData>
    <row r="1" spans="1:8" x14ac:dyDescent="0.25">
      <c r="A1" s="5"/>
      <c r="B1" s="16"/>
      <c r="C1" s="16"/>
      <c r="D1" s="1"/>
      <c r="E1" s="2"/>
      <c r="F1" s="2"/>
      <c r="G1" s="14" t="s">
        <v>18</v>
      </c>
    </row>
    <row r="2" spans="1:8" ht="15" customHeight="1" x14ac:dyDescent="0.25">
      <c r="A2" s="5" t="s">
        <v>7</v>
      </c>
      <c r="B2" s="16">
        <v>0.29166666666666669</v>
      </c>
      <c r="C2" s="16">
        <v>0.39583333333333331</v>
      </c>
      <c r="D2" s="23">
        <f>(C2-B2)</f>
        <v>0.10416666666666663</v>
      </c>
      <c r="E2" s="24" t="s">
        <v>12</v>
      </c>
      <c r="F2" s="24"/>
      <c r="G2" s="11">
        <f>SUM(D6+D20+D22+D38)</f>
        <v>0.39583333333333343</v>
      </c>
      <c r="H2" s="7" t="s">
        <v>15</v>
      </c>
    </row>
    <row r="3" spans="1:8" ht="15" customHeight="1" x14ac:dyDescent="0.25">
      <c r="A3" s="5"/>
      <c r="B3" s="16">
        <v>0.41666666666666669</v>
      </c>
      <c r="C3" s="16">
        <v>0.45833333333333331</v>
      </c>
      <c r="D3" s="20">
        <f t="shared" ref="D3:D7" si="0">(C3-B3)</f>
        <v>4.166666666666663E-2</v>
      </c>
      <c r="E3" s="22" t="s">
        <v>13</v>
      </c>
      <c r="F3" s="22"/>
      <c r="G3" s="10">
        <f>SUM(D30)</f>
        <v>0.14583333333333337</v>
      </c>
      <c r="H3" s="9" t="s">
        <v>16</v>
      </c>
    </row>
    <row r="4" spans="1:8" x14ac:dyDescent="0.25">
      <c r="A4" s="5"/>
      <c r="B4" s="16">
        <v>0.45833333333333331</v>
      </c>
      <c r="C4" s="16">
        <v>0.5</v>
      </c>
      <c r="D4" s="12">
        <f t="shared" si="0"/>
        <v>4.1666666666666685E-2</v>
      </c>
      <c r="E4" s="8" t="s">
        <v>0</v>
      </c>
      <c r="F4" s="8"/>
      <c r="G4" s="12">
        <f>SUM(D4+D7+D12+D15+D19+D23+D28+D31+D36+D39)</f>
        <v>0.45833333333333331</v>
      </c>
      <c r="H4" s="13" t="s">
        <v>27</v>
      </c>
    </row>
    <row r="5" spans="1:8" x14ac:dyDescent="0.25">
      <c r="A5" s="5"/>
      <c r="B5" s="16">
        <v>0.5</v>
      </c>
      <c r="C5" s="16">
        <v>0.54166666666666663</v>
      </c>
      <c r="D5" s="4">
        <f t="shared" si="0"/>
        <v>4.166666666666663E-2</v>
      </c>
      <c r="E5" s="2" t="s">
        <v>1</v>
      </c>
      <c r="F5" s="2"/>
      <c r="G5" s="20">
        <f>SUM(D3+D10+D11+D18+D26++D27+D34+D35+D40)</f>
        <v>0.20833333333333337</v>
      </c>
      <c r="H5" s="21" t="s">
        <v>17</v>
      </c>
    </row>
    <row r="6" spans="1:8" x14ac:dyDescent="0.25">
      <c r="A6" s="5"/>
      <c r="B6" s="16">
        <v>0.54166666666666663</v>
      </c>
      <c r="C6" s="16">
        <v>0.60416666666666663</v>
      </c>
      <c r="D6" s="11">
        <f t="shared" si="0"/>
        <v>6.25E-2</v>
      </c>
      <c r="E6" s="7" t="s">
        <v>8</v>
      </c>
      <c r="F6" s="7"/>
      <c r="G6" s="23">
        <f>SUM(D2+D14)</f>
        <v>0.25</v>
      </c>
      <c r="H6" s="25" t="s">
        <v>29</v>
      </c>
    </row>
    <row r="7" spans="1:8" x14ac:dyDescent="0.25">
      <c r="A7" s="5"/>
      <c r="B7" s="16">
        <v>0.60416666666666663</v>
      </c>
      <c r="C7" s="16">
        <v>0.64583333333333337</v>
      </c>
      <c r="D7" s="12">
        <f t="shared" si="0"/>
        <v>4.1666666666666741E-2</v>
      </c>
      <c r="E7" s="8" t="s">
        <v>3</v>
      </c>
      <c r="F7" s="8"/>
      <c r="G7" s="4">
        <f>SUM(D5+D13+D21+D29+D37)</f>
        <v>0.20833333333333331</v>
      </c>
      <c r="H7" s="3" t="s">
        <v>19</v>
      </c>
    </row>
    <row r="8" spans="1:8" x14ac:dyDescent="0.25">
      <c r="A8" s="5"/>
      <c r="B8" s="16"/>
      <c r="C8" s="16"/>
      <c r="D8" s="15">
        <f>SUM(D2:D7)</f>
        <v>0.33333333333333331</v>
      </c>
      <c r="E8" s="2"/>
      <c r="F8" s="2"/>
      <c r="G8" s="15">
        <f>(G2+G3+G4+G5+G6+G7)</f>
        <v>1.6666666666666667</v>
      </c>
    </row>
    <row r="9" spans="1:8" x14ac:dyDescent="0.25">
      <c r="A9" s="5"/>
      <c r="B9" s="16"/>
      <c r="C9" s="16"/>
      <c r="D9" s="1"/>
      <c r="E9" s="2"/>
      <c r="F9" s="2"/>
      <c r="G9" s="1"/>
    </row>
    <row r="10" spans="1:8" x14ac:dyDescent="0.25">
      <c r="A10" s="5" t="s">
        <v>6</v>
      </c>
      <c r="B10" s="16">
        <v>0.375</v>
      </c>
      <c r="C10" s="16">
        <v>0.39583333333333331</v>
      </c>
      <c r="D10" s="20">
        <f>(C10-B10)</f>
        <v>2.0833333333333315E-2</v>
      </c>
      <c r="E10" s="22" t="s">
        <v>4</v>
      </c>
      <c r="F10" s="22"/>
      <c r="G10" s="1"/>
    </row>
    <row r="11" spans="1:8" x14ac:dyDescent="0.25">
      <c r="A11" s="5"/>
      <c r="B11" s="16">
        <v>0.39583333333333331</v>
      </c>
      <c r="C11" s="16">
        <v>0.41666666666666669</v>
      </c>
      <c r="D11" s="20">
        <f t="shared" ref="D11:D15" si="1">(C11-B11)</f>
        <v>2.083333333333337E-2</v>
      </c>
      <c r="E11" s="22" t="s">
        <v>11</v>
      </c>
      <c r="F11" s="22"/>
      <c r="G11" s="1"/>
    </row>
    <row r="12" spans="1:8" x14ac:dyDescent="0.25">
      <c r="A12" s="5"/>
      <c r="B12" s="16">
        <v>0.41666666666666669</v>
      </c>
      <c r="C12" s="16">
        <v>0.45833333333333331</v>
      </c>
      <c r="D12" s="12">
        <f t="shared" si="1"/>
        <v>4.166666666666663E-2</v>
      </c>
      <c r="E12" s="8" t="s">
        <v>28</v>
      </c>
      <c r="F12" s="8"/>
      <c r="G12" s="1"/>
    </row>
    <row r="13" spans="1:8" x14ac:dyDescent="0.25">
      <c r="A13" s="5"/>
      <c r="B13" s="16">
        <v>0.45833333333333331</v>
      </c>
      <c r="C13" s="16">
        <v>0.5</v>
      </c>
      <c r="D13" s="4">
        <f t="shared" si="1"/>
        <v>4.1666666666666685E-2</v>
      </c>
      <c r="E13" s="2" t="s">
        <v>1</v>
      </c>
      <c r="F13" s="2"/>
      <c r="G13" s="1"/>
    </row>
    <row r="14" spans="1:8" x14ac:dyDescent="0.25">
      <c r="A14" s="5"/>
      <c r="B14" s="16">
        <v>0.5</v>
      </c>
      <c r="C14" s="16">
        <v>0.64583333333333337</v>
      </c>
      <c r="D14" s="23">
        <f t="shared" si="1"/>
        <v>0.14583333333333337</v>
      </c>
      <c r="E14" s="24" t="s">
        <v>20</v>
      </c>
      <c r="F14" s="24"/>
      <c r="G14" s="1"/>
    </row>
    <row r="15" spans="1:8" ht="17.25" customHeight="1" x14ac:dyDescent="0.25">
      <c r="A15" s="5"/>
      <c r="B15" s="16">
        <v>0.64583333333333337</v>
      </c>
      <c r="C15" s="16">
        <v>0.70833333333333337</v>
      </c>
      <c r="D15" s="12">
        <f t="shared" si="1"/>
        <v>6.25E-2</v>
      </c>
      <c r="E15" s="8" t="s">
        <v>3</v>
      </c>
      <c r="F15" s="8"/>
      <c r="G15" s="1"/>
    </row>
    <row r="16" spans="1:8" x14ac:dyDescent="0.25">
      <c r="A16" s="6"/>
      <c r="B16" s="16"/>
      <c r="C16" s="16"/>
      <c r="D16" s="15">
        <f>SUM(D10:D15)</f>
        <v>0.33333333333333337</v>
      </c>
      <c r="E16" s="2"/>
      <c r="F16" s="2"/>
      <c r="G16" s="1"/>
    </row>
    <row r="17" spans="1:7" x14ac:dyDescent="0.25">
      <c r="A17" s="6"/>
      <c r="B17" s="16"/>
      <c r="C17" s="16"/>
      <c r="D17" s="4"/>
      <c r="G17" s="1"/>
    </row>
    <row r="18" spans="1:7" x14ac:dyDescent="0.25">
      <c r="A18" s="5" t="s">
        <v>5</v>
      </c>
      <c r="B18" s="16">
        <v>0.375</v>
      </c>
      <c r="C18" s="16">
        <v>0.39583333333333331</v>
      </c>
      <c r="D18" s="20">
        <f>(C18-B18)</f>
        <v>2.0833333333333315E-2</v>
      </c>
      <c r="E18" s="22" t="s">
        <v>13</v>
      </c>
      <c r="F18" s="22"/>
      <c r="G18" s="1"/>
    </row>
    <row r="19" spans="1:7" x14ac:dyDescent="0.25">
      <c r="A19" s="5"/>
      <c r="B19" s="16">
        <v>0.39583333333333331</v>
      </c>
      <c r="C19" s="16">
        <v>0.41666666666666669</v>
      </c>
      <c r="D19" s="12">
        <f t="shared" ref="D19:D23" si="2">(C19-B19)</f>
        <v>2.083333333333337E-2</v>
      </c>
      <c r="E19" s="8" t="s">
        <v>28</v>
      </c>
      <c r="F19" s="8"/>
      <c r="G19" s="1"/>
    </row>
    <row r="20" spans="1:7" x14ac:dyDescent="0.25">
      <c r="A20" s="5"/>
      <c r="B20" s="16">
        <v>0.41666666666666669</v>
      </c>
      <c r="C20" s="16">
        <v>0.52083333333333337</v>
      </c>
      <c r="D20" s="11">
        <f t="shared" si="2"/>
        <v>0.10416666666666669</v>
      </c>
      <c r="E20" s="7" t="s">
        <v>8</v>
      </c>
      <c r="F20" s="7"/>
      <c r="G20" s="1"/>
    </row>
    <row r="21" spans="1:7" x14ac:dyDescent="0.25">
      <c r="A21" s="5"/>
      <c r="B21" s="16">
        <v>0.52083333333333337</v>
      </c>
      <c r="C21" s="16">
        <v>0.5625</v>
      </c>
      <c r="D21" s="4">
        <f t="shared" si="2"/>
        <v>4.166666666666663E-2</v>
      </c>
      <c r="E21" s="2" t="s">
        <v>1</v>
      </c>
      <c r="F21" s="2"/>
      <c r="G21" s="1"/>
    </row>
    <row r="22" spans="1:7" x14ac:dyDescent="0.25">
      <c r="A22" s="5"/>
      <c r="B22" s="16">
        <v>0.5625</v>
      </c>
      <c r="C22" s="16">
        <v>0.64583333333333337</v>
      </c>
      <c r="D22" s="11">
        <f t="shared" si="2"/>
        <v>8.333333333333337E-2</v>
      </c>
      <c r="E22" s="7" t="s">
        <v>8</v>
      </c>
      <c r="F22" s="7"/>
      <c r="G22" s="1"/>
    </row>
    <row r="23" spans="1:7" x14ac:dyDescent="0.25">
      <c r="A23" s="5"/>
      <c r="B23" s="16">
        <v>0.64583333333333337</v>
      </c>
      <c r="C23" s="16">
        <v>0.70833333333333337</v>
      </c>
      <c r="D23" s="12">
        <f t="shared" si="2"/>
        <v>6.25E-2</v>
      </c>
      <c r="E23" s="8" t="s">
        <v>3</v>
      </c>
      <c r="F23" s="8"/>
      <c r="G23" s="1"/>
    </row>
    <row r="24" spans="1:7" x14ac:dyDescent="0.25">
      <c r="A24" s="6"/>
      <c r="B24" s="16"/>
      <c r="C24" s="16"/>
      <c r="D24" s="15">
        <f>SUM(D18:D23)</f>
        <v>0.33333333333333337</v>
      </c>
      <c r="E24" s="2"/>
      <c r="F24" s="2"/>
      <c r="G24" s="1"/>
    </row>
    <row r="25" spans="1:7" x14ac:dyDescent="0.25">
      <c r="A25" s="5"/>
      <c r="B25" s="16"/>
      <c r="C25" s="16"/>
      <c r="D25" s="1"/>
      <c r="E25" s="2"/>
      <c r="F25" s="2"/>
      <c r="G25" s="1"/>
    </row>
    <row r="26" spans="1:7" x14ac:dyDescent="0.25">
      <c r="A26" s="5" t="s">
        <v>9</v>
      </c>
      <c r="B26" s="16">
        <v>0.375</v>
      </c>
      <c r="C26" s="16">
        <v>0.39583333333333331</v>
      </c>
      <c r="D26" s="20">
        <f>(C26-B26)</f>
        <v>2.0833333333333315E-2</v>
      </c>
      <c r="E26" s="22" t="s">
        <v>4</v>
      </c>
      <c r="F26" s="22"/>
      <c r="G26" s="1"/>
    </row>
    <row r="27" spans="1:7" x14ac:dyDescent="0.25">
      <c r="A27" s="5"/>
      <c r="B27" s="16">
        <v>0.39583333333333331</v>
      </c>
      <c r="C27" s="16">
        <v>0.41666666666666669</v>
      </c>
      <c r="D27" s="20">
        <f t="shared" ref="D27:D31" si="3">(C27-B27)</f>
        <v>2.083333333333337E-2</v>
      </c>
      <c r="E27" s="22" t="s">
        <v>11</v>
      </c>
      <c r="F27" s="22"/>
      <c r="G27" s="1"/>
    </row>
    <row r="28" spans="1:7" x14ac:dyDescent="0.25">
      <c r="A28" s="5"/>
      <c r="B28" s="16">
        <v>0.41666666666666669</v>
      </c>
      <c r="C28" s="16">
        <v>0.45833333333333331</v>
      </c>
      <c r="D28" s="12">
        <f t="shared" si="3"/>
        <v>4.166666666666663E-2</v>
      </c>
      <c r="E28" s="8" t="s">
        <v>28</v>
      </c>
      <c r="F28" s="8"/>
      <c r="G28" s="1"/>
    </row>
    <row r="29" spans="1:7" x14ac:dyDescent="0.25">
      <c r="A29" s="5"/>
      <c r="B29" s="16">
        <v>0.45833333333333331</v>
      </c>
      <c r="C29" s="16">
        <v>0.5</v>
      </c>
      <c r="D29" s="4">
        <f t="shared" si="3"/>
        <v>4.1666666666666685E-2</v>
      </c>
      <c r="E29" s="2" t="s">
        <v>1</v>
      </c>
      <c r="F29" s="2"/>
      <c r="G29" s="1"/>
    </row>
    <row r="30" spans="1:7" x14ac:dyDescent="0.25">
      <c r="A30" s="5"/>
      <c r="B30" s="16">
        <v>0.5</v>
      </c>
      <c r="C30" s="16">
        <v>0.64583333333333337</v>
      </c>
      <c r="D30" s="10">
        <f t="shared" si="3"/>
        <v>0.14583333333333337</v>
      </c>
      <c r="E30" s="9" t="s">
        <v>2</v>
      </c>
      <c r="F30" s="9"/>
      <c r="G30" s="1"/>
    </row>
    <row r="31" spans="1:7" x14ac:dyDescent="0.25">
      <c r="A31" s="5"/>
      <c r="B31" s="16">
        <v>0.64583333333333337</v>
      </c>
      <c r="C31" s="16">
        <v>0.70833333333333337</v>
      </c>
      <c r="D31" s="12">
        <f t="shared" si="3"/>
        <v>6.25E-2</v>
      </c>
      <c r="E31" s="8" t="s">
        <v>3</v>
      </c>
      <c r="F31" s="8"/>
      <c r="G31" s="1"/>
    </row>
    <row r="32" spans="1:7" x14ac:dyDescent="0.25">
      <c r="A32" s="6"/>
      <c r="B32" s="16"/>
      <c r="C32" s="16"/>
      <c r="D32" s="15">
        <f>SUM(D26:D31)</f>
        <v>0.33333333333333337</v>
      </c>
      <c r="E32" s="2"/>
      <c r="F32" s="2"/>
      <c r="G32" s="1"/>
    </row>
    <row r="33" spans="1:7" x14ac:dyDescent="0.25">
      <c r="A33" s="5"/>
      <c r="B33" s="16"/>
      <c r="C33" s="16"/>
      <c r="D33" s="1"/>
      <c r="E33" s="2"/>
      <c r="F33" s="2"/>
      <c r="G33" s="1"/>
    </row>
    <row r="34" spans="1:7" x14ac:dyDescent="0.25">
      <c r="A34" s="5" t="s">
        <v>10</v>
      </c>
      <c r="B34" s="16">
        <v>0.375</v>
      </c>
      <c r="C34" s="16">
        <v>0.39583333333333331</v>
      </c>
      <c r="D34" s="20">
        <f>(C34-B34)</f>
        <v>2.0833333333333315E-2</v>
      </c>
      <c r="E34" s="22" t="s">
        <v>4</v>
      </c>
      <c r="F34" s="22"/>
      <c r="G34" s="1"/>
    </row>
    <row r="35" spans="1:7" x14ac:dyDescent="0.25">
      <c r="A35" s="5"/>
      <c r="B35" s="16">
        <v>0.39583333333333331</v>
      </c>
      <c r="C35" s="16">
        <v>0.41666666666666669</v>
      </c>
      <c r="D35" s="20">
        <f t="shared" ref="D35:D38" si="4">(C35-B35)</f>
        <v>2.083333333333337E-2</v>
      </c>
      <c r="E35" s="22" t="s">
        <v>11</v>
      </c>
      <c r="F35" s="22"/>
      <c r="G35" s="1"/>
    </row>
    <row r="36" spans="1:7" x14ac:dyDescent="0.25">
      <c r="A36" s="5"/>
      <c r="B36" s="16">
        <v>0.41666666666666669</v>
      </c>
      <c r="C36" s="16">
        <v>0.45833333333333331</v>
      </c>
      <c r="D36" s="12">
        <f t="shared" si="4"/>
        <v>4.166666666666663E-2</v>
      </c>
      <c r="E36" s="8" t="s">
        <v>28</v>
      </c>
      <c r="F36" s="8"/>
      <c r="G36" s="1"/>
    </row>
    <row r="37" spans="1:7" x14ac:dyDescent="0.25">
      <c r="A37" s="5"/>
      <c r="B37" s="16">
        <v>0.45833333333333331</v>
      </c>
      <c r="C37" s="16">
        <v>0.5</v>
      </c>
      <c r="D37" s="4">
        <f t="shared" si="4"/>
        <v>4.1666666666666685E-2</v>
      </c>
      <c r="E37" s="2" t="s">
        <v>1</v>
      </c>
      <c r="F37" s="2"/>
      <c r="G37" s="1"/>
    </row>
    <row r="38" spans="1:7" x14ac:dyDescent="0.25">
      <c r="A38" s="5"/>
      <c r="B38" s="16">
        <v>0.5</v>
      </c>
      <c r="C38" s="16">
        <v>0.64583333333333337</v>
      </c>
      <c r="D38" s="11">
        <f t="shared" si="4"/>
        <v>0.14583333333333337</v>
      </c>
      <c r="E38" s="7" t="s">
        <v>8</v>
      </c>
      <c r="F38" s="7"/>
      <c r="G38" s="1"/>
    </row>
    <row r="39" spans="1:7" x14ac:dyDescent="0.25">
      <c r="A39" s="5"/>
      <c r="B39" s="17">
        <v>0.64583333333333337</v>
      </c>
      <c r="C39" s="17">
        <v>0.6875</v>
      </c>
      <c r="D39" s="12">
        <v>4.166666666666663E-2</v>
      </c>
      <c r="E39" s="8" t="s">
        <v>3</v>
      </c>
      <c r="F39" s="8"/>
      <c r="G39" s="1"/>
    </row>
    <row r="40" spans="1:7" x14ac:dyDescent="0.25">
      <c r="A40" s="5"/>
      <c r="B40" s="17">
        <v>0.6875</v>
      </c>
      <c r="C40" s="17">
        <v>0.70833333333333337</v>
      </c>
      <c r="D40" s="20">
        <v>2.083333333333337E-2</v>
      </c>
      <c r="E40" s="22" t="s">
        <v>25</v>
      </c>
      <c r="F40" s="22"/>
      <c r="G40" s="1"/>
    </row>
    <row r="41" spans="1:7" x14ac:dyDescent="0.25">
      <c r="A41" s="5"/>
      <c r="B41" s="16"/>
      <c r="C41" s="16"/>
      <c r="D41" s="15">
        <f>SUM(D34:D40)</f>
        <v>0.33333333333333337</v>
      </c>
      <c r="E41" s="2"/>
      <c r="F41" s="2"/>
      <c r="G41" s="1"/>
    </row>
    <row r="42" spans="1:7" x14ac:dyDescent="0.25">
      <c r="A42" s="6"/>
      <c r="B42" s="16"/>
      <c r="C42" s="16"/>
      <c r="D42" s="15"/>
      <c r="E42" s="2"/>
      <c r="F42" s="2"/>
      <c r="G42" s="1"/>
    </row>
    <row r="43" spans="1:7" x14ac:dyDescent="0.25">
      <c r="E43" s="18" t="s">
        <v>21</v>
      </c>
      <c r="F43" s="18"/>
    </row>
    <row r="44" spans="1:7" x14ac:dyDescent="0.25">
      <c r="E44" s="18" t="s">
        <v>22</v>
      </c>
      <c r="F44" s="18"/>
    </row>
  </sheetData>
  <pageMargins left="0.25" right="0.25" top="0.75" bottom="0.75" header="0.3" footer="0.3"/>
  <pageSetup scale="82" fitToHeight="0" orientation="portrait" horizontalDpi="4294967293" verticalDpi="4294967293" r:id="rId1"/>
  <headerFooter>
    <oddHeader>&amp;CTransport Week Schedule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4B49D11AEF2499C7E8D81E35216DA" ma:contentTypeVersion="12" ma:contentTypeDescription="Create a new document." ma:contentTypeScope="" ma:versionID="ac635f577fe2b0cb2258992fc38879bd">
  <xsd:schema xmlns:xsd="http://www.w3.org/2001/XMLSchema" xmlns:xs="http://www.w3.org/2001/XMLSchema" xmlns:p="http://schemas.microsoft.com/office/2006/metadata/properties" xmlns:ns2="753b8c46-d430-4928-927b-0d053f239e9e" xmlns:ns3="0582951a-c197-4983-adbc-da2436d7b58e" targetNamespace="http://schemas.microsoft.com/office/2006/metadata/properties" ma:root="true" ma:fieldsID="7c0c1273014137b3b143e6332daaa6e6" ns2:_="" ns3:_="">
    <xsd:import namespace="753b8c46-d430-4928-927b-0d053f239e9e"/>
    <xsd:import namespace="0582951a-c197-4983-adbc-da2436d7b5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b8c46-d430-4928-927b-0d053f239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2951a-c197-4983-adbc-da2436d7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6074EE-6F3F-4D43-9AA9-8451E1466E21}"/>
</file>

<file path=customXml/itemProps2.xml><?xml version="1.0" encoding="utf-8"?>
<ds:datastoreItem xmlns:ds="http://schemas.openxmlformats.org/officeDocument/2006/customXml" ds:itemID="{32FDD19F-DB4F-4BFD-BA3C-49476D4A5E6D}"/>
</file>

<file path=customXml/itemProps3.xml><?xml version="1.0" encoding="utf-8"?>
<ds:datastoreItem xmlns:ds="http://schemas.openxmlformats.org/officeDocument/2006/customXml" ds:itemID="{9560E50D-D041-4E73-AFED-7003FE7C07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Up Schedule (2 weeks)</vt:lpstr>
      <vt:lpstr>Schedule</vt:lpstr>
      <vt:lpstr>Schedule Tracking</vt:lpstr>
      <vt:lpstr>Schedule - Transport Week</vt:lpstr>
    </vt:vector>
  </TitlesOfParts>
  <Company>The Humane Society of the United States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Thompson</dc:creator>
  <cp:lastModifiedBy>Rachel Thompson</cp:lastModifiedBy>
  <cp:lastPrinted>2019-05-23T13:17:26Z</cp:lastPrinted>
  <dcterms:created xsi:type="dcterms:W3CDTF">2017-04-02T18:34:09Z</dcterms:created>
  <dcterms:modified xsi:type="dcterms:W3CDTF">2019-05-23T13:17:49Z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0x0101004BF4B49D11AEF2499C7E8D81E35216DA</vt:lpwstr>
  </property>
</Properties>
</file>